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Mode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<sst xmlns="http://schemas.openxmlformats.org/spreadsheetml/2006/main" count="44" uniqueCount="35">
  <si>
    <t xml:space="preserve">LDB FINANCE</t>
  </si>
  <si>
    <t xml:space="preserve">OpenAI (private)</t>
  </si>
  <si>
    <t xml:space="preserve">Scenario model: 2030 earning power, capitalised and discounted back four years, plus cash flow along the way  ·  Inputs in blue can be changed; everything else recalculates.</t>
  </si>
  <si>
    <t xml:space="preserve">SCENARIOS</t>
  </si>
  <si>
    <t xml:space="preserve">Bear</t>
  </si>
  <si>
    <t xml:space="preserve">Base</t>
  </si>
  <si>
    <t xml:space="preserve">Bull</t>
  </si>
  <si>
    <t xml:space="preserve">Value ($B, whole company)</t>
  </si>
  <si>
    <t xml:space="preserve">Probability</t>
  </si>
  <si>
    <t xml:space="preserve">Probability-weighted value ($B, whole company)</t>
  </si>
  <si>
    <t xml:space="preserve">Price at writing ($B, latest valuation)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</si>
  <si>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</si>
  <si>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</si>
  <si>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</si>
  <si>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</si>
  <si>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($B)</t>
  </si>
  <si>
    <t xml:space="preserve">Each row reprices the base case at that discount rate.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</si>
  <si>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</si>
  <si>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</si>
  <si>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https://github.com/ldiazbusquets/finance/blob/main/_source/models/new_coverage.py, and checked against it each time the file is made.</t>
  </si>
  <si>
    <t xml:space="preserve">For education only. Not investment advice.</t>
  </si>
  <si>
    <t xml:space="preserve">Bear, base and bull in one table, $ billions</t>
  </si>
  <si>
    <t xml:space="preserve">INPUTS</t>
  </si>
  <si>
    <t xml:space="preserve">Revenue in 2030 ($B)</t>
  </si>
  <si>
    <t xml:space="preserve">Operating margin in 2030</t>
  </si>
  <si>
    <t xml:space="preserve">Tax rate</t>
  </si>
  <si>
    <t xml:space="preserve">U.S. federal rate</t>
  </si>
  <si>
    <t xml:space="preserve">Exit multiple of after-tax operating profit</t>
  </si>
  <si>
    <t xml:space="preserve">Years discounted</t>
  </si>
  <si>
    <t xml:space="preserve">Net cash ($B)</t>
  </si>
  <si>
    <t xml:space="preserve">VALUE</t>
  </si>
  <si>
    <t xml:space="preserve">After-tax operating profit, 2030 ($B)</t>
  </si>
  <si>
    <t xml:space="preserve">Value in 2030 ($B)</t>
  </si>
  <si>
    <t xml:space="preserve">Value today ($B)</t>
  </si>
  <si>
    <t xml:space="preserve">Plus net cash: equity value ($B)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</si>
</sst>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;\(#,##0.00\);\-"/>
    <numFmt numFmtId="166" formatCode="0.0%;\(0.0%\);\-"/>
    <numFmt numFmtId="167" formatCode="0.00%;\(0.00%\);\-"/>
    <numFmt numFmtId="168" formatCode="0.0\x"/>
    <numFmt numFmtId="169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7A6E6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2A211A"/>
        <bgColor rgb="FF1B1511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7</v>
      </c>
      <c r="B8" s="10" t="n">
        <f aca="false">Model!B21</f>
        <v>135.505519205549</v>
      </c>
      <c r="C8" s="10" t="n">
        <f aca="false">Model!C21</f>
        <v>790.448862032369</v>
      </c>
      <c r="D8" s="10" t="n">
        <f aca="false">Model!D21</f>
        <v>1778.50993957283</v>
      </c>
    </row>
    <row r="9" customFormat="false" ht="15" hidden="false" customHeight="false" outlineLevel="0" collapsed="false">
      <c r="A9" s="9" t="s">
        <v>8</v>
      </c>
      <c r="B9" s="11" t="n">
        <v>0.25</v>
      </c>
      <c r="C9" s="11" t="n">
        <v>0.5</v>
      </c>
      <c r="D9" s="11" t="n">
        <v>0.25</v>
      </c>
    </row>
    <row r="10" customFormat="false" ht="15" hidden="false" customHeight="false" outlineLevel="0" collapsed="false">
      <c r="A10" s="12" t="s">
        <v>9</v>
      </c>
      <c r="C10" s="13" t="n">
        <f aca="false">SUMPRODUCT(B8:D8,B9:D9)</f>
        <v>873.728295710779</v>
      </c>
    </row>
    <row r="11" customFormat="false" ht="15" hidden="false" customHeight="false" outlineLevel="0" collapsed="false">
      <c r="A11" s="9" t="s">
        <v>10</v>
      </c>
      <c r="C11" s="14" t="n">
        <v>852</v>
      </c>
    </row>
    <row r="12" customFormat="false" ht="15" hidden="false" customHeight="false" outlineLevel="0" collapsed="false">
      <c r="A12" s="9" t="s">
        <v>11</v>
      </c>
      <c r="C12" s="15" t="n">
        <f aca="false">C10/C11-1</f>
        <v>0.0255026944962196</v>
      </c>
    </row>
    <row r="14" customFormat="false" ht="19.5" hidden="false" customHeight="true" outlineLevel="0" collapsed="false">
      <c r="A14" s="5" t="s">
        <v>12</v>
      </c>
      <c r="B14" s="6"/>
      <c r="C14" s="6"/>
      <c r="D14" s="6"/>
      <c r="E14" s="6"/>
    </row>
    <row r="15" customFormat="false" ht="30" hidden="false" customHeight="true" outlineLevel="0" collapsed="false">
      <c r="A15" s="7" t="s">
        <v>13</v>
      </c>
      <c r="B15" s="8" t="s">
        <v>14</v>
      </c>
      <c r="C15" s="8" t="s">
        <v>15</v>
      </c>
    </row>
    <row r="16" customFormat="false" ht="15" hidden="false" customHeight="false" outlineLevel="0" collapsed="false">
      <c r="A16" s="16"/>
      <c r="B16" s="17" t="n">
        <v>0.13</v>
      </c>
      <c r="C16" s="18" t="n">
        <f aca="false">(Model!$C$19/(1+B16)^Model!$C$13+0+Model!$C$14)</f>
        <v>847.913141016738</v>
      </c>
    </row>
    <row r="17" customFormat="false" ht="15" hidden="false" customHeight="false" outlineLevel="0" collapsed="false">
      <c r="A17" s="16"/>
      <c r="B17" s="17" t="n">
        <v>0.14</v>
      </c>
      <c r="C17" s="18" t="n">
        <f aca="false">(Model!$C$19/(1+B17)^Model!$C$13+0+Model!$C$14)</f>
        <v>818.550983464287</v>
      </c>
    </row>
    <row r="18" customFormat="false" ht="15" hidden="false" customHeight="false" outlineLevel="0" collapsed="false">
      <c r="A18" s="16"/>
      <c r="B18" s="17" t="n">
        <v>0.15</v>
      </c>
      <c r="C18" s="18" t="n">
        <f aca="false">(Model!$C$19/(1+B18)^Model!$C$13+0+Model!$C$14)</f>
        <v>790.448862032369</v>
      </c>
    </row>
    <row r="19" customFormat="false" ht="15" hidden="false" customHeight="false" outlineLevel="0" collapsed="false">
      <c r="A19" s="16"/>
      <c r="B19" s="17" t="n">
        <v>0.16</v>
      </c>
      <c r="C19" s="18" t="n">
        <f aca="false">(Model!$C$19/(1+B19)^Model!$C$13+0+Model!$C$14)</f>
        <v>763.542442819756</v>
      </c>
    </row>
    <row r="20" customFormat="false" ht="15" hidden="false" customHeight="false" outlineLevel="0" collapsed="false">
      <c r="A20" s="16"/>
      <c r="B20" s="17" t="n">
        <v>0.17</v>
      </c>
      <c r="C20" s="18" t="n">
        <f aca="false">(Model!$C$19/(1+B20)^Model!$C$13+0+Model!$C$14)</f>
        <v>737.771191682343</v>
      </c>
    </row>
    <row r="21" customFormat="false" ht="15" hidden="false" customHeight="false" outlineLevel="0" collapsed="false">
      <c r="A21" s="19" t="s">
        <v>16</v>
      </c>
    </row>
    <row r="23" customFormat="false" ht="19.5" hidden="false" customHeight="true" outlineLevel="0" collapsed="false">
      <c r="A23" s="5" t="s">
        <v>17</v>
      </c>
      <c r="B23" s="6"/>
      <c r="C23" s="6"/>
      <c r="D23" s="6"/>
      <c r="E23" s="6"/>
    </row>
    <row r="24" customFormat="false" ht="15" hidden="false" customHeight="false" outlineLevel="0" collapsed="false">
      <c r="A24" s="19" t="s">
        <v>18</v>
      </c>
    </row>
    <row r="25" customFormat="false" ht="15" hidden="false" customHeight="false" outlineLevel="0" collapsed="false">
      <c r="A25" s="19" t="s">
        <v>19</v>
      </c>
    </row>
    <row r="26" customFormat="false" ht="15" hidden="false" customHeight="false" outlineLevel="0" collapsed="false">
      <c r="A26" s="19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4"/>
    <col collapsed="false" customWidth="true" hidden="false" outlineLevel="0" max="5" min="5" style="0" width="52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21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22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23</v>
      </c>
      <c r="B8" s="14" t="n">
        <v>150</v>
      </c>
      <c r="C8" s="14" t="n">
        <v>280</v>
      </c>
      <c r="D8" s="14" t="n">
        <v>450</v>
      </c>
    </row>
    <row r="9" customFormat="false" ht="15" hidden="false" customHeight="false" outlineLevel="0" collapsed="false">
      <c r="A9" s="9" t="s">
        <v>24</v>
      </c>
      <c r="B9" s="11" t="n">
        <v>0.1</v>
      </c>
      <c r="C9" s="11" t="n">
        <v>0.25</v>
      </c>
      <c r="D9" s="11" t="n">
        <v>0.35</v>
      </c>
    </row>
    <row r="10" customFormat="false" ht="15" hidden="false" customHeight="false" outlineLevel="0" collapsed="false">
      <c r="A10" s="9" t="s">
        <v>25</v>
      </c>
      <c r="B10" s="11" t="n">
        <v>0.21</v>
      </c>
      <c r="C10" s="11" t="n">
        <v>0.21</v>
      </c>
      <c r="D10" s="11" t="n">
        <v>0.21</v>
      </c>
      <c r="E10" s="19" t="s">
        <v>26</v>
      </c>
    </row>
    <row r="11" customFormat="false" ht="15" hidden="false" customHeight="false" outlineLevel="0" collapsed="false">
      <c r="A11" s="9" t="s">
        <v>27</v>
      </c>
      <c r="B11" s="20" t="n">
        <v>20</v>
      </c>
      <c r="C11" s="20" t="n">
        <v>25</v>
      </c>
      <c r="D11" s="20" t="n">
        <v>25</v>
      </c>
    </row>
    <row r="12" customFormat="false" ht="15" hidden="false" customHeight="false" outlineLevel="0" collapsed="false">
      <c r="A12" s="9" t="s">
        <v>14</v>
      </c>
      <c r="B12" s="11" t="n">
        <v>0.15</v>
      </c>
      <c r="C12" s="11" t="n">
        <v>0.15</v>
      </c>
      <c r="D12" s="11" t="n">
        <v>0.15</v>
      </c>
    </row>
    <row r="13" customFormat="false" ht="15" hidden="false" customHeight="false" outlineLevel="0" collapsed="false">
      <c r="A13" s="9" t="s">
        <v>28</v>
      </c>
      <c r="B13" s="21" t="n">
        <v>4</v>
      </c>
      <c r="C13" s="21" t="n">
        <v>4</v>
      </c>
      <c r="D13" s="21" t="n">
        <v>4</v>
      </c>
    </row>
    <row r="14" customFormat="false" ht="15" hidden="false" customHeight="false" outlineLevel="0" collapsed="false">
      <c r="A14" s="9" t="s">
        <v>29</v>
      </c>
      <c r="B14" s="14" t="n">
        <v>0</v>
      </c>
      <c r="C14" s="14" t="n">
        <v>0</v>
      </c>
      <c r="D14" s="14" t="n">
        <v>0</v>
      </c>
    </row>
    <row r="16" customFormat="false" ht="19.5" hidden="false" customHeight="true" outlineLevel="0" collapsed="false">
      <c r="A16" s="5" t="s">
        <v>30</v>
      </c>
      <c r="B16" s="6"/>
      <c r="C16" s="6"/>
      <c r="D16" s="6"/>
      <c r="E16" s="6"/>
    </row>
    <row r="17" customFormat="false" ht="30" hidden="false" customHeight="true" outlineLevel="0" collapsed="false">
      <c r="A17" s="7"/>
      <c r="B17" s="8" t="s">
        <v>4</v>
      </c>
      <c r="C17" s="8" t="s">
        <v>5</v>
      </c>
      <c r="D17" s="8" t="s">
        <v>6</v>
      </c>
    </row>
    <row r="18" customFormat="false" ht="15" hidden="false" customHeight="false" outlineLevel="0" collapsed="false">
      <c r="A18" s="9" t="s">
        <v>31</v>
      </c>
      <c r="B18" s="22" t="n">
        <f aca="false">B8*B9*(1-B10)</f>
        <v>11.85</v>
      </c>
      <c r="C18" s="22" t="n">
        <f aca="false">C8*C9*(1-C10)</f>
        <v>55.3</v>
      </c>
      <c r="D18" s="22" t="n">
        <f aca="false">D8*D9*(1-D10)</f>
        <v>124.425</v>
      </c>
    </row>
    <row r="19" customFormat="false" ht="15" hidden="false" customHeight="false" outlineLevel="0" collapsed="false">
      <c r="A19" s="9" t="s">
        <v>32</v>
      </c>
      <c r="B19" s="22" t="n">
        <f aca="false">B18*B11</f>
        <v>237</v>
      </c>
      <c r="C19" s="22" t="n">
        <f aca="false">C18*C11</f>
        <v>1382.5</v>
      </c>
      <c r="D19" s="22" t="n">
        <f aca="false">D18*D11</f>
        <v>3110.625</v>
      </c>
    </row>
    <row r="20" customFormat="false" ht="15" hidden="false" customHeight="false" outlineLevel="0" collapsed="false">
      <c r="A20" s="9" t="s">
        <v>33</v>
      </c>
      <c r="B20" s="22" t="n">
        <f aca="false">B19/(1+B12)^B13</f>
        <v>135.505519205549</v>
      </c>
      <c r="C20" s="22" t="n">
        <f aca="false">C19/(1+C12)^C13</f>
        <v>790.448862032369</v>
      </c>
      <c r="D20" s="22" t="n">
        <f aca="false">D19/(1+D12)^D13</f>
        <v>1778.50993957283</v>
      </c>
    </row>
    <row r="21" customFormat="false" ht="15" hidden="false" customHeight="false" outlineLevel="0" collapsed="false">
      <c r="A21" s="12" t="s">
        <v>34</v>
      </c>
      <c r="B21" s="13" t="n">
        <f aca="false">B20+B14</f>
        <v>135.505519205549</v>
      </c>
      <c r="C21" s="13" t="n">
        <f aca="false">C20+C14</f>
        <v>790.448862032369</v>
      </c>
      <c r="D21" s="13" t="n">
        <f aca="false">D20+D14</f>
        <v>1778.50993957283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2026-10-22T21:12:44Z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OpenAI (private)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