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<sst xmlns="http://schemas.openxmlformats.org/spreadsheetml/2006/main" count="44" uniqueCount="35">
  <si>
    <t xml:space="preserve">LDB FINANCE</t>
  </si>
  <si>
    <t xml:space="preserve">Anthropic (private)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</si>
  <si>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</si>
  <si>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</si>
  <si>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</si>
  <si>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</si>
  <si>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</si>
  <si>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($B, whole company)</t>
  </si>
  <si>
    <t xml:space="preserve">Probability</t>
  </si>
  <si>
    <t xml:space="preserve">Probability-weighted value ($B, whole company)</t>
  </si>
  <si>
    <t xml:space="preserve">Price at writing ($B, latest valuation)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</si>
  <si>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</si>
  <si>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</si>
  <si>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</si>
  <si>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</si>
  <si>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($B)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</si>
  <si>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</si>
  <si>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</si>
  <si>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</si>
  <si>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</si>
  <si>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</si>
  <si>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</si>
  <si>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</si>
  <si>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</si>
  <si>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</si>
  <si>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</si>
  <si>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</si>
  <si>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</si>
  <si>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</si>
  <si>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</si>
  <si>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</si>
  <si>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</si>
  <si>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</si>
  <si>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</si>
  <si>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Plus net cash: equity value ($B)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</si>
</sst>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0.0%;\(0.0%\);\-"/>
    <numFmt numFmtId="167" formatCode="0.00%;\(0.00%\);\-"/>
    <numFmt numFmtId="168" formatCode="0.0\x"/>
    <numFmt numFmtId="169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Model!B21</f>
        <v>162.606623046659</v>
      </c>
      <c r="C8" s="10" t="n">
        <f aca="false">Model!C21</f>
        <v>846.909495034681</v>
      </c>
      <c r="D8" s="10" t="n">
        <f aca="false">Model!D21</f>
        <v>2032.58278808323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972.252100299814</v>
      </c>
    </row>
    <row r="11" customFormat="false" ht="15" hidden="false" customHeight="false" outlineLevel="0" collapsed="false">
      <c r="A11" s="9" t="s">
        <v>10</v>
      </c>
      <c r="C11" s="14" t="n">
        <v>965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0.00751512984436631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0.13</v>
      </c>
      <c r="C16" s="18" t="n">
        <f aca="false">(Model!$C$19/(1+B16)^Model!$C$13+0+Model!$C$14)</f>
        <v>908.478365375077</v>
      </c>
    </row>
    <row r="17" customFormat="false" ht="15" hidden="false" customHeight="false" outlineLevel="0" collapsed="false">
      <c r="A17" s="16"/>
      <c r="B17" s="17" t="n">
        <v>0.14</v>
      </c>
      <c r="C17" s="18" t="n">
        <f aca="false">(Model!$C$19/(1+B17)^Model!$C$13+0+Model!$C$14)</f>
        <v>877.018910854593</v>
      </c>
    </row>
    <row r="18" customFormat="false" ht="15" hidden="false" customHeight="false" outlineLevel="0" collapsed="false">
      <c r="A18" s="16"/>
      <c r="B18" s="17" t="n">
        <v>0.15</v>
      </c>
      <c r="C18" s="18" t="n">
        <f aca="false">(Model!$C$19/(1+B18)^Model!$C$13+0+Model!$C$14)</f>
        <v>846.909495034681</v>
      </c>
    </row>
    <row r="19" customFormat="false" ht="15" hidden="false" customHeight="false" outlineLevel="0" collapsed="false">
      <c r="A19" s="16"/>
      <c r="B19" s="17" t="n">
        <v>0.16</v>
      </c>
      <c r="C19" s="18" t="n">
        <f aca="false">(Model!$C$19/(1+B19)^Model!$C$13+0+Model!$C$14)</f>
        <v>818.081188735453</v>
      </c>
    </row>
    <row r="20" customFormat="false" ht="15" hidden="false" customHeight="false" outlineLevel="0" collapsed="false">
      <c r="A20" s="16"/>
      <c r="B20" s="17" t="n">
        <v>0.17</v>
      </c>
      <c r="C20" s="18" t="n">
        <f aca="false">(Model!$C$19/(1+B20)^Model!$C$13+0+Model!$C$14)</f>
        <v>790.469133945367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14" t="n">
        <v>120</v>
      </c>
      <c r="C8" s="14" t="n">
        <v>250</v>
      </c>
      <c r="D8" s="14" t="n">
        <v>450</v>
      </c>
    </row>
    <row r="9" customFormat="false" ht="15" hidden="false" customHeight="false" outlineLevel="0" collapsed="false">
      <c r="A9" s="9" t="s">
        <v>24</v>
      </c>
      <c r="B9" s="11" t="n">
        <v>0.15</v>
      </c>
      <c r="C9" s="11" t="n">
        <v>0.3</v>
      </c>
      <c r="D9" s="11" t="n">
        <v>0.4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0" t="n">
        <v>20</v>
      </c>
      <c r="C11" s="20" t="n">
        <v>25</v>
      </c>
      <c r="D11" s="20" t="n">
        <v>25</v>
      </c>
    </row>
    <row r="12" customFormat="false" ht="15" hidden="false" customHeight="false" outlineLevel="0" collapsed="false">
      <c r="A12" s="9" t="s">
        <v>14</v>
      </c>
      <c r="B12" s="11" t="n">
        <v>0.15</v>
      </c>
      <c r="C12" s="11" t="n">
        <v>0.15</v>
      </c>
      <c r="D12" s="11" t="n">
        <v>0.15</v>
      </c>
    </row>
    <row r="13" customFormat="false" ht="15" hidden="false" customHeight="false" outlineLevel="0" collapsed="false">
      <c r="A13" s="9" t="s">
        <v>28</v>
      </c>
      <c r="B13" s="21" t="n">
        <v>4</v>
      </c>
      <c r="C13" s="21" t="n">
        <v>4</v>
      </c>
      <c r="D13" s="21" t="n">
        <v>4</v>
      </c>
    </row>
    <row r="14" customFormat="false" ht="15" hidden="false" customHeight="false" outlineLevel="0" collapsed="false">
      <c r="A14" s="9" t="s">
        <v>29</v>
      </c>
      <c r="B14" s="14" t="n">
        <v>0</v>
      </c>
      <c r="C14" s="14" t="n">
        <v>0</v>
      </c>
      <c r="D14" s="14" t="n">
        <v>0</v>
      </c>
    </row>
    <row r="16" customFormat="false" ht="19.5" hidden="false" customHeight="true" outlineLevel="0" collapsed="false">
      <c r="A16" s="5" t="s">
        <v>30</v>
      </c>
      <c r="B16" s="6"/>
      <c r="C16" s="6"/>
      <c r="D16" s="6"/>
      <c r="E16" s="6"/>
    </row>
    <row r="17" customFormat="false" ht="30" hidden="false" customHeight="true" outlineLevel="0" collapsed="false">
      <c r="A17" s="7"/>
      <c r="B17" s="8" t="s">
        <v>4</v>
      </c>
      <c r="C17" s="8" t="s">
        <v>5</v>
      </c>
      <c r="D17" s="8" t="s">
        <v>6</v>
      </c>
    </row>
    <row r="18" customFormat="false" ht="15" hidden="false" customHeight="false" outlineLevel="0" collapsed="false">
      <c r="A18" s="9" t="s">
        <v>31</v>
      </c>
      <c r="B18" s="22" t="n">
        <f aca="false">B8*B9*(1-B10)</f>
        <v>14.22</v>
      </c>
      <c r="C18" s="22" t="n">
        <f aca="false">C8*C9*(1-C10)</f>
        <v>59.25</v>
      </c>
      <c r="D18" s="22" t="n">
        <f aca="false">D8*D9*(1-D10)</f>
        <v>142.2</v>
      </c>
    </row>
    <row r="19" customFormat="false" ht="15" hidden="false" customHeight="false" outlineLevel="0" collapsed="false">
      <c r="A19" s="9" t="s">
        <v>32</v>
      </c>
      <c r="B19" s="22" t="n">
        <f aca="false">B18*B11</f>
        <v>284.4</v>
      </c>
      <c r="C19" s="22" t="n">
        <f aca="false">C18*C11</f>
        <v>1481.25</v>
      </c>
      <c r="D19" s="22" t="n">
        <f aca="false">D18*D11</f>
        <v>3555</v>
      </c>
    </row>
    <row r="20" customFormat="false" ht="15" hidden="false" customHeight="false" outlineLevel="0" collapsed="false">
      <c r="A20" s="9" t="s">
        <v>33</v>
      </c>
      <c r="B20" s="22" t="n">
        <f aca="false">B19/(1+B12)^B13</f>
        <v>162.606623046659</v>
      </c>
      <c r="C20" s="22" t="n">
        <f aca="false">C19/(1+C12)^C13</f>
        <v>846.909495034681</v>
      </c>
      <c r="D20" s="22" t="n">
        <f aca="false">D19/(1+D12)^D13</f>
        <v>2032.58278808323</v>
      </c>
    </row>
    <row r="21" customFormat="false" ht="15" hidden="false" customHeight="false" outlineLevel="0" collapsed="false">
      <c r="A21" s="12" t="s">
        <v>34</v>
      </c>
      <c r="B21" s="13" t="n">
        <f aca="false">B20+B14</f>
        <v>162.606623046659</v>
      </c>
      <c r="C21" s="13" t="n">
        <f aca="false">C20+C14</f>
        <v>846.909495034681</v>
      </c>
      <c r="D21" s="13" t="n">
        <f aca="false">D20+D14</f>
        <v>2032.58278808323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Anthropic (private)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