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<sst xmlns="http://schemas.openxmlformats.org/spreadsheetml/2006/main" count="56" uniqueCount="46">
  <si>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LDB FINANCE</t>
  </si>
  <si>
    <t xml:space="preserve">Advanced Micro Devices (AMD)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</si>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</sst>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Model!B31</f>
        <v>147.876882172937</v>
      </c>
      <c r="C8" s="10" t="n">
        <f aca="false">Model!C31</f>
        <v>353.402979471444</v>
      </c>
      <c r="D8" s="10" t="n">
        <f aca="false">Model!D31</f>
        <v>641.07420103458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373.939260537601</v>
      </c>
    </row>
    <row r="11" customFormat="false" ht="15" hidden="false" customHeight="false" outlineLevel="0" collapsed="false">
      <c r="A11" s="9" t="s">
        <v>10</v>
      </c>
      <c r="C11" s="14" t="n">
        <v>552.72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-0.323456251741205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</v>
      </c>
      <c r="C16" s="18" t="n">
        <f aca="false">(Model!$C$22/(1+B16)^Model!$C$13+Model!$C$25/(1+B16)^1+Model!$C$26/(1+B16)^2+Model!$C$27/(1+B16)^3+Model!$C$28/(1+B16)^4+Model!$C$14)/Model!$C$15</f>
        <v>378.53914805455</v>
      </c>
    </row>
    <row r="17" customFormat="false" ht="15" hidden="false" customHeight="false" outlineLevel="0" collapsed="false">
      <c r="A17" s="16"/>
      <c r="B17" s="17" t="n">
        <v>0.11</v>
      </c>
      <c r="C17" s="18" t="n">
        <f aca="false">(Model!$C$22/(1+B17)^Model!$C$13+Model!$C$25/(1+B17)^1+Model!$C$26/(1+B17)^2+Model!$C$27/(1+B17)^3+Model!$C$28/(1+B17)^4+Model!$C$14)/Model!$C$15</f>
        <v>365.691356967428</v>
      </c>
    </row>
    <row r="18" customFormat="false" ht="15" hidden="false" customHeight="false" outlineLevel="0" collapsed="false">
      <c r="A18" s="16"/>
      <c r="B18" s="17" t="n">
        <v>0.12</v>
      </c>
      <c r="C18" s="18" t="n">
        <f aca="false">(Model!$C$22/(1+B18)^Model!$C$13+Model!$C$25/(1+B18)^1+Model!$C$26/(1+B18)^2+Model!$C$27/(1+B18)^3+Model!$C$28/(1+B18)^4+Model!$C$14)/Model!$C$15</f>
        <v>353.402979471444</v>
      </c>
    </row>
    <row r="19" customFormat="false" ht="15" hidden="false" customHeight="false" outlineLevel="0" collapsed="false">
      <c r="A19" s="16"/>
      <c r="B19" s="17" t="n">
        <v>0.13</v>
      </c>
      <c r="C19" s="18" t="n">
        <f aca="false">(Model!$C$22/(1+B19)^Model!$C$13+Model!$C$25/(1+B19)^1+Model!$C$26/(1+B19)^2+Model!$C$27/(1+B19)^3+Model!$C$28/(1+B19)^4+Model!$C$14)/Model!$C$15</f>
        <v>341.644882048515</v>
      </c>
    </row>
    <row r="20" customFormat="false" ht="15" hidden="false" customHeight="false" outlineLevel="0" collapsed="false">
      <c r="A20" s="16"/>
      <c r="B20" s="17" t="n">
        <v>0.14</v>
      </c>
      <c r="C20" s="18" t="n">
        <f aca="false">(Model!$C$22/(1+B20)^Model!$C$13+Model!$C$25/(1+B20)^1+Model!$C$26/(1+B20)^2+Model!$C$27/(1+B20)^3+Model!$C$28/(1+B20)^4+Model!$C$14)/Model!$C$15</f>
        <v>330.389689997187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100</v>
      </c>
      <c r="C8" s="20" t="n">
        <v>150</v>
      </c>
      <c r="D8" s="20" t="n">
        <v>200</v>
      </c>
    </row>
    <row r="9" customFormat="false" ht="15" hidden="false" customHeight="false" outlineLevel="0" collapsed="false">
      <c r="A9" s="9" t="s">
        <v>24</v>
      </c>
      <c r="B9" s="11" t="n">
        <v>0.22</v>
      </c>
      <c r="C9" s="11" t="n">
        <v>0.3</v>
      </c>
      <c r="D9" s="11" t="n">
        <v>0.35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1" t="n">
        <v>20</v>
      </c>
      <c r="C11" s="21" t="n">
        <v>25</v>
      </c>
      <c r="D11" s="21" t="n">
        <v>30</v>
      </c>
    </row>
    <row r="12" customFormat="false" ht="15" hidden="false" customHeight="false" outlineLevel="0" collapsed="false">
      <c r="A12" s="9" t="s">
        <v>14</v>
      </c>
      <c r="B12" s="11" t="n">
        <v>0.12</v>
      </c>
      <c r="C12" s="11" t="n">
        <v>0.12</v>
      </c>
      <c r="D12" s="11" t="n">
        <v>0.12</v>
      </c>
    </row>
    <row r="13" customFormat="false" ht="15" hidden="false" customHeight="false" outlineLevel="0" collapsed="false">
      <c r="A13" s="9" t="s">
        <v>28</v>
      </c>
      <c r="B13" s="22" t="n">
        <v>4</v>
      </c>
      <c r="C13" s="22" t="n">
        <v>4</v>
      </c>
      <c r="D13" s="22" t="n">
        <v>4</v>
      </c>
    </row>
    <row r="14" customFormat="false" ht="15" hidden="false" customHeight="false" outlineLevel="0" collapsed="false">
      <c r="A14" s="9" t="s">
        <v>29</v>
      </c>
      <c r="B14" s="20" t="n">
        <v>9.9</v>
      </c>
      <c r="C14" s="20" t="n">
        <v>9.9</v>
      </c>
      <c r="D14" s="20" t="n">
        <v>9.9</v>
      </c>
    </row>
    <row r="15" customFormat="false" ht="15" hidden="false" customHeight="false" outlineLevel="0" collapsed="false">
      <c r="A15" s="9" t="s">
        <v>30</v>
      </c>
      <c r="B15" s="23" t="n">
        <v>1.8</v>
      </c>
      <c r="C15" s="23" t="n">
        <v>1.8</v>
      </c>
      <c r="D15" s="23" t="n">
        <v>1.8</v>
      </c>
    </row>
    <row r="16" customFormat="false" ht="15" hidden="false" customHeight="false" outlineLevel="0" collapsed="false">
      <c r="A16" s="9" t="s">
        <v>31</v>
      </c>
      <c r="B16" s="20" t="n">
        <v>8.4</v>
      </c>
      <c r="C16" s="20" t="n">
        <v>8.4</v>
      </c>
      <c r="D16" s="20" t="n">
        <v>8.4</v>
      </c>
      <c r="E16" s="19" t="s">
        <v>32</v>
      </c>
    </row>
    <row r="17" customFormat="false" ht="15" hidden="false" customHeight="false" outlineLevel="0" collapsed="false">
      <c r="A17" s="9" t="s">
        <v>33</v>
      </c>
      <c r="B17" s="11" t="n">
        <v>0.8</v>
      </c>
      <c r="C17" s="11" t="n">
        <v>0.8</v>
      </c>
      <c r="D17" s="11" t="n">
        <v>0.8</v>
      </c>
      <c r="E17" s="19" t="s">
        <v>34</v>
      </c>
    </row>
    <row r="19" customFormat="false" ht="19.5" hidden="false" customHeight="true" outlineLevel="0" collapsed="false">
      <c r="A19" s="5" t="s">
        <v>35</v>
      </c>
      <c r="B19" s="6"/>
      <c r="C19" s="6"/>
      <c r="D19" s="6"/>
      <c r="E19" s="6"/>
    </row>
    <row r="20" customFormat="false" ht="30" hidden="false" customHeight="true" outlineLevel="0" collapsed="false">
      <c r="A20" s="7"/>
      <c r="B20" s="8" t="s">
        <v>4</v>
      </c>
      <c r="C20" s="8" t="s">
        <v>5</v>
      </c>
      <c r="D20" s="8" t="s">
        <v>6</v>
      </c>
    </row>
    <row r="21" customFormat="false" ht="15" hidden="false" customHeight="false" outlineLevel="0" collapsed="false">
      <c r="A21" s="9" t="s">
        <v>36</v>
      </c>
      <c r="B21" s="24" t="n">
        <f aca="false">B8*B9*(1-B10)</f>
        <v>17.38</v>
      </c>
      <c r="C21" s="24" t="n">
        <f aca="false">C8*C9*(1-C10)</f>
        <v>35.55</v>
      </c>
      <c r="D21" s="24" t="n">
        <f aca="false">D8*D9*(1-D10)</f>
        <v>55.3</v>
      </c>
    </row>
    <row r="22" customFormat="false" ht="15" hidden="false" customHeight="false" outlineLevel="0" collapsed="false">
      <c r="A22" s="9" t="s">
        <v>37</v>
      </c>
      <c r="B22" s="24" t="n">
        <f aca="false">B21*B11</f>
        <v>347.6</v>
      </c>
      <c r="C22" s="24" t="n">
        <f aca="false">C21*C11</f>
        <v>888.75</v>
      </c>
      <c r="D22" s="24" t="n">
        <f aca="false">D21*D11</f>
        <v>1659</v>
      </c>
    </row>
    <row r="23" customFormat="false" ht="15" hidden="false" customHeight="false" outlineLevel="0" collapsed="false">
      <c r="A23" s="9" t="s">
        <v>38</v>
      </c>
      <c r="B23" s="24" t="n">
        <f aca="false">B22/(1+B12)^B13</f>
        <v>220.906084053519</v>
      </c>
      <c r="C23" s="24" t="n">
        <f aca="false">C22/(1+C12)^C13</f>
        <v>564.816692182294</v>
      </c>
      <c r="D23" s="24" t="n">
        <f aca="false">D22/(1+D12)^D13</f>
        <v>1054.32449207362</v>
      </c>
    </row>
    <row r="24" customFormat="false" ht="15" hidden="false" customHeight="false" outlineLevel="0" collapsed="false">
      <c r="A24" s="9" t="s">
        <v>39</v>
      </c>
      <c r="B24" s="24" t="n">
        <f aca="false">B21*B17</f>
        <v>13.904</v>
      </c>
      <c r="C24" s="24" t="n">
        <f aca="false">C21*C17</f>
        <v>28.44</v>
      </c>
      <c r="D24" s="24" t="n">
        <f aca="false">D21*D17</f>
        <v>44.24</v>
      </c>
    </row>
    <row r="25" customFormat="false" ht="15" hidden="false" customHeight="false" outlineLevel="0" collapsed="false">
      <c r="A25" s="9" t="s">
        <v>40</v>
      </c>
      <c r="B25" s="24" t="n">
        <f aca="false">B16+(B24-B16)*1/B13</f>
        <v>9.776</v>
      </c>
      <c r="C25" s="24" t="n">
        <f aca="false">C16+(C24-C16)*1/C13</f>
        <v>13.41</v>
      </c>
      <c r="D25" s="24" t="n">
        <f aca="false">D16+(D24-D16)*1/D13</f>
        <v>17.36</v>
      </c>
    </row>
    <row r="26" customFormat="false" ht="15" hidden="false" customHeight="false" outlineLevel="0" collapsed="false">
      <c r="A26" s="9" t="s">
        <v>41</v>
      </c>
      <c r="B26" s="24" t="n">
        <f aca="false">B16+(B24-B16)*2/B13</f>
        <v>11.152</v>
      </c>
      <c r="C26" s="24" t="n">
        <f aca="false">C16+(C24-C16)*2/C13</f>
        <v>18.42</v>
      </c>
      <c r="D26" s="24" t="n">
        <f aca="false">D16+(D24-D16)*2/D13</f>
        <v>26.32</v>
      </c>
    </row>
    <row r="27" customFormat="false" ht="15" hidden="false" customHeight="false" outlineLevel="0" collapsed="false">
      <c r="A27" s="9" t="s">
        <v>42</v>
      </c>
      <c r="B27" s="24" t="n">
        <f aca="false">B16+(B24-B16)*3/B13</f>
        <v>12.528</v>
      </c>
      <c r="C27" s="24" t="n">
        <f aca="false">C16+(C24-C16)*3/C13</f>
        <v>23.43</v>
      </c>
      <c r="D27" s="24" t="n">
        <f aca="false">D16+(D24-D16)*3/D13</f>
        <v>35.28</v>
      </c>
    </row>
    <row r="28" customFormat="false" ht="15" hidden="false" customHeight="false" outlineLevel="0" collapsed="false">
      <c r="A28" s="9" t="s">
        <v>43</v>
      </c>
      <c r="B28" s="24" t="n">
        <f aca="false">B16+(B24-B16)*4/B13</f>
        <v>13.904</v>
      </c>
      <c r="C28" s="24" t="n">
        <f aca="false">C16+(C24-C16)*4/C13</f>
        <v>28.44</v>
      </c>
      <c r="D28" s="24" t="n">
        <f aca="false">D16+(D24-D16)*4/D13</f>
        <v>44.24</v>
      </c>
    </row>
    <row r="29" customFormat="false" ht="15" hidden="false" customHeight="false" outlineLevel="0" collapsed="false">
      <c r="A29" s="9" t="s">
        <v>44</v>
      </c>
      <c r="B29" s="24" t="n">
        <f aca="false">B25/(1+B12)^1+B26/(1+B12)^2+B27/(1+B12)^3+B28/(1+B12)^4</f>
        <v>35.3723038577676</v>
      </c>
      <c r="C29" s="24" t="n">
        <f aca="false">C25/(1+C12)^1+C26/(1+C12)^2+C27/(1+C12)^3+C28/(1+C12)^4</f>
        <v>61.4086708663057</v>
      </c>
      <c r="D29" s="24" t="n">
        <f aca="false">D25/(1+D12)^1+D26/(1+D12)^2+D27/(1+D12)^3+D28/(1+D12)^4</f>
        <v>89.7090697886297</v>
      </c>
    </row>
    <row r="30" customFormat="false" ht="15" hidden="false" customHeight="false" outlineLevel="0" collapsed="false">
      <c r="A30" s="9" t="s">
        <v>45</v>
      </c>
      <c r="B30" s="24" t="n">
        <f aca="false">B23+B29+B14</f>
        <v>266.178387911287</v>
      </c>
      <c r="C30" s="24" t="n">
        <f aca="false">C23+C29+C14</f>
        <v>636.125363048599</v>
      </c>
      <c r="D30" s="24" t="n">
        <f aca="false">D23+D29+D14</f>
        <v>1153.93356186224</v>
      </c>
    </row>
    <row r="31" customFormat="false" ht="15" hidden="false" customHeight="false" outlineLevel="0" collapsed="false">
      <c r="A31" s="12" t="s">
        <v>15</v>
      </c>
      <c r="B31" s="13" t="n">
        <f aca="false">B30/B15</f>
        <v>147.876882172937</v>
      </c>
      <c r="C31" s="13" t="n">
        <f aca="false">C30/C15</f>
        <v>353.402979471444</v>
      </c>
      <c r="D31" s="13" t="n">
        <f aca="false">D30/D15</f>
        <v>641.07420103458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Advanced Micro Devices (AMD)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